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745" windowHeight="10200"/>
  </bookViews>
  <sheets>
    <sheet name="Sheet1" sheetId="1" r:id="rId1"/>
  </sheets>
  <definedNames>
    <definedName name="_xlnm._FilterDatabase" localSheetId="0" hidden="1">Sheet1!$A$3:$N$3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<sst xmlns="http://schemas.openxmlformats.org/spreadsheetml/2006/main" count="144" uniqueCount="64">
  <si>
    <t>附件：</t>
  </si>
  <si>
    <t>2025年三亚口腔医学中心校园公开招聘员额制工作人员第一批拟聘用人员名单</t>
  </si>
  <si>
    <t>序号</t>
  </si>
  <si>
    <t>拟聘用单位</t>
  </si>
  <si>
    <t>岗位名称</t>
  </si>
  <si>
    <t>姓名</t>
  </si>
  <si>
    <t>性别</t>
  </si>
  <si>
    <t>身份证号码</t>
  </si>
  <si>
    <t>备注</t>
  </si>
  <si>
    <t>三亚口腔医学中心</t>
  </si>
  <si>
    <t>口腔医师</t>
  </si>
  <si>
    <t>4602******5122</t>
  </si>
  <si>
    <t>4600******2286</t>
  </si>
  <si>
    <t>4600******0620</t>
  </si>
  <si>
    <t>4600******004X</t>
  </si>
  <si>
    <t>4600******5370</t>
  </si>
  <si>
    <t>6529******0645</t>
  </si>
  <si>
    <t>护理人员</t>
  </si>
  <si>
    <t>4600******0922</t>
  </si>
  <si>
    <t>4600******5717</t>
  </si>
  <si>
    <t>4600******3627</t>
  </si>
  <si>
    <t>4690******7228</t>
  </si>
  <si>
    <t>4600******3220</t>
  </si>
  <si>
    <t>4601******302X</t>
  </si>
  <si>
    <t>4600******3909</t>
  </si>
  <si>
    <t>4105******0088</t>
  </si>
  <si>
    <t>4600******3222</t>
  </si>
  <si>
    <t>4600******3019</t>
  </si>
  <si>
    <t>4600******6169</t>
  </si>
  <si>
    <t>4690******496X</t>
  </si>
  <si>
    <t>4600******1680</t>
  </si>
  <si>
    <t>4602******444X</t>
  </si>
  <si>
    <t>4600******3228</t>
  </si>
  <si>
    <t>4600******2722</t>
  </si>
  <si>
    <t>4600******3301</t>
  </si>
  <si>
    <t>行政管理人员</t>
  </si>
  <si>
    <t>1427******0027</t>
  </si>
  <si>
    <t>4311******2717</t>
  </si>
  <si>
    <t>4600******3829</t>
  </si>
  <si>
    <t>设备管理人员</t>
  </si>
  <si>
    <t>4690******4774</t>
  </si>
  <si>
    <t>后勤管理人员</t>
  </si>
  <si>
    <t>4602******0027</t>
  </si>
  <si>
    <t>财务管理</t>
  </si>
  <si>
    <t>4600******022X</t>
  </si>
  <si>
    <t>2112******2542</t>
  </si>
  <si>
    <t>4602******5125</t>
  </si>
  <si>
    <t>4602******6325</t>
  </si>
  <si>
    <t>信息工程师</t>
  </si>
  <si>
    <t>4602******0013</t>
  </si>
  <si>
    <t>4690******543X</t>
  </si>
  <si>
    <t>4600******3224</t>
  </si>
  <si>
    <t>4602******5115</t>
  </si>
  <si>
    <t>4600******5372</t>
  </si>
  <si>
    <t>院感管理人员</t>
  </si>
  <si>
    <t>4600******2323</t>
  </si>
  <si>
    <t>4602******0020</t>
  </si>
  <si>
    <t>药事管理</t>
  </si>
  <si>
    <t>4601******1517</t>
  </si>
  <si>
    <t>放射技师</t>
  </si>
  <si>
    <t>5221******362X</t>
  </si>
  <si>
    <t>检验技师</t>
  </si>
  <si>
    <t>4600******662X</t>
  </si>
  <si>
    <t>4690******2728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</si>
</sst>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3">
    <font>
      <sz val="11"/>
      <color theme="1"/>
      <name val="宋体"/>
      <charset val="134"/>
      <scheme val="minor"/>
    </font>
    <font>
      <sz val="12"/>
      <color theme="1"/>
      <name val="宋体"/>
      <charset val="134"/>
      <scheme val="minor"/>
    </font>
    <font>
      <b/>
      <sz val="28"/>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49" fontId="0" fillId="0" borderId="0" xfId="0" applyNumberFormat="1" applyFont="1" applyFill="1" applyAlignment="1">
      <alignment vertical="center"/>
    </xf>
    <xf numFmtId="176" fontId="0" fillId="0" borderId="0" xfId="0" applyNumberFormat="1" applyFont="1" applyFill="1" applyAlignment="1">
      <alignment vertical="center"/>
    </xf>
    <xf numFmtId="0" fontId="1" fillId="0" borderId="0" xfId="0" applyFont="1" applyFill="1" applyAlignment="1">
      <alignment vertical="center"/>
    </xf>
    <xf numFmtId="177"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176" fontId="0" fillId="0" borderId="1" xfId="0" applyNumberFormat="1" applyFont="1" applyFill="1" applyBorder="1" applyAlignment="1">
      <alignment vertical="center"/>
    </xf>
    <xf numFmtId="0" fontId="0" fillId="0" borderId="1" xfId="0" applyNumberFormat="1" applyFill="1" applyBorder="1" applyAlignment="1">
      <alignment horizontal="center" vertical="center" wrapText="1"/>
    </xf>
    <xf numFmtId="176" fontId="0"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176" fontId="0" fillId="0" borderId="0" xfId="0" applyNumberFormat="1"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tabSelected="1" zoomScale="90" zoomScaleNormal="90" topLeftCell="A41" workbookViewId="0">
      <selection activeCell="J3" sqref="J3"/>
    </sheetView>
  </sheetViews>
  <sheetFormatPr defaultColWidth="9" defaultRowHeight="13.5"/>
  <cols>
    <col min="1" max="1" width="8.19166666666667" style="1" customWidth="1"/>
    <col min="2" max="2" width="19.45" style="1" customWidth="1"/>
    <col min="3" max="3" width="15.6833333333333" style="1" customWidth="1"/>
    <col min="4" max="5" width="13.7416666666667" style="1" customWidth="1"/>
    <col min="6" max="6" width="20.725" style="3" customWidth="1"/>
    <col min="7" max="7" width="16.8083333333333" style="4" customWidth="1"/>
    <col min="8" max="16384" width="9" style="1"/>
  </cols>
  <sheetData>
    <row r="1" ht="20" customHeight="1" spans="1:1">
      <c r="A1" s="5" t="s">
        <v>0</v>
      </c>
    </row>
    <row r="2" s="1" customFormat="1" ht="70" customHeight="1" spans="1:7">
      <c r="A2" s="6" t="s">
        <v>1</v>
      </c>
      <c r="B2" s="6"/>
      <c r="C2" s="6"/>
      <c r="D2" s="6"/>
      <c r="E2" s="6"/>
      <c r="F2" s="6"/>
      <c r="G2" s="6"/>
    </row>
    <row r="3" s="1" customFormat="1" ht="40" customHeight="1" spans="1:7">
      <c r="A3" s="7" t="s">
        <v>2</v>
      </c>
      <c r="B3" s="7" t="s">
        <v>3</v>
      </c>
      <c r="C3" s="7" t="s">
        <v>4</v>
      </c>
      <c r="D3" s="7" t="s">
        <v>5</v>
      </c>
      <c r="E3" s="7" t="s">
        <v>6</v>
      </c>
      <c r="F3" s="8" t="s">
        <v>7</v>
      </c>
      <c r="G3" s="9" t="s">
        <v>8</v>
      </c>
    </row>
    <row r="4" s="2" customFormat="1" ht="30" customHeight="1" spans="1:14">
      <c r="A4" s="10">
        <v>1</v>
      </c>
      <c r="B4" s="11" t="s">
        <v>9</v>
      </c>
      <c r="C4" s="11" t="s">
        <v>10</v>
      </c>
      <c r="D4" s="11" t="str">
        <f>"杨雪桐"</f>
        <v>杨雪桐</v>
      </c>
      <c r="E4" s="11" t="str">
        <f>"女"</f>
        <v>女</v>
      </c>
      <c r="F4" s="12" t="s">
        <v>11</v>
      </c>
      <c r="G4" s="13"/>
      <c r="H4" s="1"/>
      <c r="I4" s="1"/>
      <c r="J4" s="1"/>
      <c r="K4" s="1"/>
      <c r="L4" s="1"/>
      <c r="M4" s="1"/>
      <c r="N4" s="1"/>
    </row>
    <row r="5" s="2" customFormat="1" ht="30" customHeight="1" spans="1:14">
      <c r="A5" s="10">
        <v>2</v>
      </c>
      <c r="B5" s="11" t="s">
        <v>9</v>
      </c>
      <c r="C5" s="11" t="s">
        <v>10</v>
      </c>
      <c r="D5" s="11" t="str">
        <f>"李宣花"</f>
        <v>李宣花</v>
      </c>
      <c r="E5" s="11" t="str">
        <f>"女"</f>
        <v>女</v>
      </c>
      <c r="F5" s="12" t="s">
        <v>12</v>
      </c>
      <c r="G5" s="13"/>
      <c r="H5" s="1"/>
      <c r="I5" s="1"/>
      <c r="J5" s="1"/>
      <c r="K5" s="1"/>
      <c r="L5" s="1"/>
      <c r="M5" s="1"/>
      <c r="N5" s="1"/>
    </row>
    <row r="6" s="2" customFormat="1" ht="30" customHeight="1" spans="1:14">
      <c r="A6" s="10">
        <v>3</v>
      </c>
      <c r="B6" s="11" t="s">
        <v>9</v>
      </c>
      <c r="C6" s="11" t="s">
        <v>10</v>
      </c>
      <c r="D6" s="11" t="str">
        <f>"朱芳燕"</f>
        <v>朱芳燕</v>
      </c>
      <c r="E6" s="11" t="str">
        <f>"女"</f>
        <v>女</v>
      </c>
      <c r="F6" s="12" t="s">
        <v>13</v>
      </c>
      <c r="G6" s="13"/>
      <c r="H6" s="1"/>
      <c r="I6" s="1"/>
      <c r="J6" s="1"/>
      <c r="K6" s="1"/>
      <c r="L6" s="1"/>
      <c r="M6" s="1"/>
      <c r="N6" s="1"/>
    </row>
    <row r="7" s="2" customFormat="1" ht="30" customHeight="1" spans="1:14">
      <c r="A7" s="10">
        <v>4</v>
      </c>
      <c r="B7" s="11" t="s">
        <v>9</v>
      </c>
      <c r="C7" s="11" t="s">
        <v>10</v>
      </c>
      <c r="D7" s="11" t="str">
        <f>"林芳萍"</f>
        <v>林芳萍</v>
      </c>
      <c r="E7" s="11" t="str">
        <f>"女"</f>
        <v>女</v>
      </c>
      <c r="F7" s="14" t="s">
        <v>14</v>
      </c>
      <c r="G7" s="13"/>
      <c r="H7" s="1"/>
      <c r="I7" s="1"/>
      <c r="J7" s="1"/>
      <c r="K7" s="1"/>
      <c r="L7" s="1"/>
      <c r="M7" s="1"/>
      <c r="N7" s="1"/>
    </row>
    <row r="8" s="2" customFormat="1" ht="30" customHeight="1" spans="1:7">
      <c r="A8" s="10">
        <v>5</v>
      </c>
      <c r="B8" s="11" t="s">
        <v>9</v>
      </c>
      <c r="C8" s="11" t="s">
        <v>10</v>
      </c>
      <c r="D8" s="11" t="str">
        <f>"苏守达"</f>
        <v>苏守达</v>
      </c>
      <c r="E8" s="11" t="str">
        <f>"男"</f>
        <v>男</v>
      </c>
      <c r="F8" s="12" t="s">
        <v>15</v>
      </c>
      <c r="G8" s="15"/>
    </row>
    <row r="9" s="2" customFormat="1" ht="30" customHeight="1" spans="1:14">
      <c r="A9" s="10">
        <v>6</v>
      </c>
      <c r="B9" s="11" t="s">
        <v>9</v>
      </c>
      <c r="C9" s="11" t="s">
        <v>10</v>
      </c>
      <c r="D9" s="11" t="str">
        <f>"王菡韶"</f>
        <v>王菡韶</v>
      </c>
      <c r="E9" s="11" t="str">
        <f>"女"</f>
        <v>女</v>
      </c>
      <c r="F9" s="12" t="s">
        <v>16</v>
      </c>
      <c r="G9" s="13"/>
      <c r="H9" s="1"/>
      <c r="I9" s="1"/>
      <c r="J9" s="1"/>
      <c r="K9" s="1"/>
      <c r="L9" s="1"/>
      <c r="M9" s="1"/>
      <c r="N9" s="1"/>
    </row>
    <row r="10" ht="30" customHeight="1" spans="1:14">
      <c r="A10" s="10">
        <v>7</v>
      </c>
      <c r="B10" s="11" t="s">
        <v>9</v>
      </c>
      <c r="C10" s="11" t="s">
        <v>17</v>
      </c>
      <c r="D10" s="16" t="str">
        <f>"王玉"</f>
        <v>王玉</v>
      </c>
      <c r="E10" s="11" t="str">
        <f>"女"</f>
        <v>女</v>
      </c>
      <c r="F10" s="11" t="s">
        <v>18</v>
      </c>
      <c r="G10" s="15"/>
      <c r="H10" s="2"/>
      <c r="I10" s="2"/>
      <c r="J10" s="2"/>
      <c r="K10" s="2"/>
      <c r="L10" s="2"/>
      <c r="M10" s="2"/>
      <c r="N10" s="2"/>
    </row>
    <row r="11" ht="30" customHeight="1" spans="1:14">
      <c r="A11" s="10">
        <v>8</v>
      </c>
      <c r="B11" s="11" t="s">
        <v>9</v>
      </c>
      <c r="C11" s="11" t="s">
        <v>17</v>
      </c>
      <c r="D11" s="16" t="str">
        <f>"林境鸿"</f>
        <v>林境鸿</v>
      </c>
      <c r="E11" s="11" t="str">
        <f>"男"</f>
        <v>男</v>
      </c>
      <c r="F11" s="12" t="s">
        <v>19</v>
      </c>
      <c r="G11" s="15"/>
      <c r="H11" s="2"/>
      <c r="I11" s="2"/>
      <c r="J11" s="2"/>
      <c r="K11" s="2"/>
      <c r="L11" s="2"/>
      <c r="M11" s="2"/>
      <c r="N11" s="2"/>
    </row>
    <row r="12" ht="30" customHeight="1" spans="1:14">
      <c r="A12" s="10">
        <v>9</v>
      </c>
      <c r="B12" s="11" t="s">
        <v>9</v>
      </c>
      <c r="C12" s="11" t="s">
        <v>17</v>
      </c>
      <c r="D12" s="16" t="str">
        <f>"符丹萍"</f>
        <v>符丹萍</v>
      </c>
      <c r="E12" s="11" t="str">
        <f t="shared" ref="E12:E18" si="0">"女"</f>
        <v>女</v>
      </c>
      <c r="F12" s="12" t="s">
        <v>20</v>
      </c>
      <c r="G12" s="15"/>
      <c r="H12" s="2"/>
      <c r="I12" s="2"/>
      <c r="J12" s="2"/>
      <c r="K12" s="2"/>
      <c r="L12" s="2"/>
      <c r="M12" s="2"/>
      <c r="N12" s="2"/>
    </row>
    <row r="13" ht="30" customHeight="1" spans="1:14">
      <c r="A13" s="10">
        <v>10</v>
      </c>
      <c r="B13" s="11" t="s">
        <v>9</v>
      </c>
      <c r="C13" s="11" t="s">
        <v>17</v>
      </c>
      <c r="D13" s="16" t="str">
        <f>"文立怀"</f>
        <v>文立怀</v>
      </c>
      <c r="E13" s="11" t="str">
        <f t="shared" si="0"/>
        <v>女</v>
      </c>
      <c r="F13" s="12" t="s">
        <v>21</v>
      </c>
      <c r="G13" s="17"/>
      <c r="H13" s="18"/>
      <c r="I13" s="2"/>
      <c r="J13" s="2"/>
      <c r="K13" s="2"/>
      <c r="L13" s="2"/>
      <c r="M13" s="2"/>
      <c r="N13" s="2"/>
    </row>
    <row r="14" ht="30" customHeight="1" spans="1:7">
      <c r="A14" s="10">
        <v>11</v>
      </c>
      <c r="B14" s="11" t="s">
        <v>9</v>
      </c>
      <c r="C14" s="11" t="s">
        <v>17</v>
      </c>
      <c r="D14" s="16" t="str">
        <f>"邢火舅"</f>
        <v>邢火舅</v>
      </c>
      <c r="E14" s="11" t="str">
        <f t="shared" si="0"/>
        <v>女</v>
      </c>
      <c r="F14" s="12" t="s">
        <v>22</v>
      </c>
      <c r="G14" s="13"/>
    </row>
    <row r="15" ht="30" customHeight="1" spans="1:7">
      <c r="A15" s="10">
        <v>12</v>
      </c>
      <c r="B15" s="11" t="s">
        <v>9</v>
      </c>
      <c r="C15" s="11" t="s">
        <v>17</v>
      </c>
      <c r="D15" s="16" t="str">
        <f>"吴灵芸"</f>
        <v>吴灵芸</v>
      </c>
      <c r="E15" s="11" t="str">
        <f t="shared" si="0"/>
        <v>女</v>
      </c>
      <c r="F15" s="12" t="s">
        <v>23</v>
      </c>
      <c r="G15" s="13"/>
    </row>
    <row r="16" ht="30" customHeight="1" spans="1:7">
      <c r="A16" s="10">
        <v>13</v>
      </c>
      <c r="B16" s="11" t="s">
        <v>9</v>
      </c>
      <c r="C16" s="11" t="s">
        <v>17</v>
      </c>
      <c r="D16" s="16" t="str">
        <f>"方欣"</f>
        <v>方欣</v>
      </c>
      <c r="E16" s="11" t="str">
        <f t="shared" si="0"/>
        <v>女</v>
      </c>
      <c r="F16" s="12" t="s">
        <v>24</v>
      </c>
      <c r="G16" s="13"/>
    </row>
    <row r="17" ht="30" customHeight="1" spans="1:7">
      <c r="A17" s="10">
        <v>14</v>
      </c>
      <c r="B17" s="11" t="s">
        <v>9</v>
      </c>
      <c r="C17" s="11" t="s">
        <v>17</v>
      </c>
      <c r="D17" s="16" t="str">
        <f>"郝纯"</f>
        <v>郝纯</v>
      </c>
      <c r="E17" s="11" t="str">
        <f t="shared" si="0"/>
        <v>女</v>
      </c>
      <c r="F17" s="12" t="s">
        <v>25</v>
      </c>
      <c r="G17" s="13"/>
    </row>
    <row r="18" ht="30" customHeight="1" spans="1:7">
      <c r="A18" s="10">
        <v>15</v>
      </c>
      <c r="B18" s="11" t="s">
        <v>9</v>
      </c>
      <c r="C18" s="11" t="s">
        <v>17</v>
      </c>
      <c r="D18" s="16" t="str">
        <f>"杨煣煣"</f>
        <v>杨煣煣</v>
      </c>
      <c r="E18" s="11" t="str">
        <f t="shared" si="0"/>
        <v>女</v>
      </c>
      <c r="F18" s="12" t="s">
        <v>26</v>
      </c>
      <c r="G18" s="13"/>
    </row>
    <row r="19" ht="30" customHeight="1" spans="1:7">
      <c r="A19" s="10">
        <v>16</v>
      </c>
      <c r="B19" s="11" t="s">
        <v>9</v>
      </c>
      <c r="C19" s="11" t="s">
        <v>17</v>
      </c>
      <c r="D19" s="16" t="str">
        <f>"符永发"</f>
        <v>符永发</v>
      </c>
      <c r="E19" s="11" t="str">
        <f>"男"</f>
        <v>男</v>
      </c>
      <c r="F19" s="12" t="s">
        <v>27</v>
      </c>
      <c r="G19" s="13"/>
    </row>
    <row r="20" ht="30" customHeight="1" spans="1:7">
      <c r="A20" s="10">
        <v>17</v>
      </c>
      <c r="B20" s="11" t="s">
        <v>9</v>
      </c>
      <c r="C20" s="11" t="s">
        <v>17</v>
      </c>
      <c r="D20" s="16" t="str">
        <f>"符欣萍"</f>
        <v>符欣萍</v>
      </c>
      <c r="E20" s="11" t="str">
        <f t="shared" ref="E20:E28" si="1">"女"</f>
        <v>女</v>
      </c>
      <c r="F20" s="12" t="s">
        <v>28</v>
      </c>
      <c r="G20" s="13"/>
    </row>
    <row r="21" ht="30" customHeight="1" spans="1:7">
      <c r="A21" s="10">
        <v>18</v>
      </c>
      <c r="B21" s="11" t="s">
        <v>9</v>
      </c>
      <c r="C21" s="11" t="s">
        <v>17</v>
      </c>
      <c r="D21" s="16" t="str">
        <f>"周书琳"</f>
        <v>周书琳</v>
      </c>
      <c r="E21" s="11" t="str">
        <f t="shared" si="1"/>
        <v>女</v>
      </c>
      <c r="F21" s="12" t="s">
        <v>29</v>
      </c>
      <c r="G21" s="13"/>
    </row>
    <row r="22" ht="30" customHeight="1" spans="1:7">
      <c r="A22" s="10">
        <v>19</v>
      </c>
      <c r="B22" s="11" t="s">
        <v>9</v>
      </c>
      <c r="C22" s="11" t="s">
        <v>17</v>
      </c>
      <c r="D22" s="16" t="str">
        <f>"陈林"</f>
        <v>陈林</v>
      </c>
      <c r="E22" s="11" t="str">
        <f t="shared" si="1"/>
        <v>女</v>
      </c>
      <c r="F22" s="12" t="s">
        <v>30</v>
      </c>
      <c r="G22" s="13"/>
    </row>
    <row r="23" ht="30" customHeight="1" spans="1:7">
      <c r="A23" s="10">
        <v>20</v>
      </c>
      <c r="B23" s="11" t="s">
        <v>9</v>
      </c>
      <c r="C23" s="11" t="s">
        <v>17</v>
      </c>
      <c r="D23" s="16" t="str">
        <f>"容秀瑾"</f>
        <v>容秀瑾</v>
      </c>
      <c r="E23" s="11" t="str">
        <f t="shared" si="1"/>
        <v>女</v>
      </c>
      <c r="F23" s="12" t="s">
        <v>31</v>
      </c>
      <c r="G23" s="13"/>
    </row>
    <row r="24" ht="30" customHeight="1" spans="1:7">
      <c r="A24" s="10">
        <v>21</v>
      </c>
      <c r="B24" s="11" t="s">
        <v>9</v>
      </c>
      <c r="C24" s="11" t="s">
        <v>17</v>
      </c>
      <c r="D24" s="16" t="str">
        <f>"周诗妍"</f>
        <v>周诗妍</v>
      </c>
      <c r="E24" s="11" t="str">
        <f t="shared" si="1"/>
        <v>女</v>
      </c>
      <c r="F24" s="14" t="s">
        <v>32</v>
      </c>
      <c r="G24" s="13"/>
    </row>
    <row r="25" ht="30" customHeight="1" spans="1:7">
      <c r="A25" s="10">
        <v>22</v>
      </c>
      <c r="B25" s="11" t="s">
        <v>9</v>
      </c>
      <c r="C25" s="11" t="s">
        <v>17</v>
      </c>
      <c r="D25" s="16" t="str">
        <f>"郑召柳"</f>
        <v>郑召柳</v>
      </c>
      <c r="E25" s="11" t="str">
        <f t="shared" si="1"/>
        <v>女</v>
      </c>
      <c r="F25" s="14" t="s">
        <v>33</v>
      </c>
      <c r="G25" s="13"/>
    </row>
    <row r="26" ht="30" customHeight="1" spans="1:7">
      <c r="A26" s="10">
        <v>23</v>
      </c>
      <c r="B26" s="11" t="s">
        <v>9</v>
      </c>
      <c r="C26" s="11" t="s">
        <v>17</v>
      </c>
      <c r="D26" s="16" t="str">
        <f>"陈丽君"</f>
        <v>陈丽君</v>
      </c>
      <c r="E26" s="11" t="str">
        <f t="shared" si="1"/>
        <v>女</v>
      </c>
      <c r="F26" s="14" t="s">
        <v>34</v>
      </c>
      <c r="G26" s="13"/>
    </row>
    <row r="27" ht="30" customHeight="1" spans="1:7">
      <c r="A27" s="10">
        <v>24</v>
      </c>
      <c r="B27" s="11" t="s">
        <v>9</v>
      </c>
      <c r="C27" s="11" t="s">
        <v>17</v>
      </c>
      <c r="D27" s="16" t="str">
        <f>"刘灵珍"</f>
        <v>刘灵珍</v>
      </c>
      <c r="E27" s="11" t="str">
        <f t="shared" si="1"/>
        <v>女</v>
      </c>
      <c r="F27" s="14" t="s">
        <v>26</v>
      </c>
      <c r="G27" s="13"/>
    </row>
    <row r="28" ht="30" customHeight="1" spans="1:7">
      <c r="A28" s="10">
        <v>25</v>
      </c>
      <c r="B28" s="11" t="s">
        <v>9</v>
      </c>
      <c r="C28" s="11" t="s">
        <v>35</v>
      </c>
      <c r="D28" s="11" t="str">
        <f>"张腾月"</f>
        <v>张腾月</v>
      </c>
      <c r="E28" s="11" t="str">
        <f t="shared" si="1"/>
        <v>女</v>
      </c>
      <c r="F28" s="12" t="s">
        <v>36</v>
      </c>
      <c r="G28" s="13"/>
    </row>
    <row r="29" ht="30" customHeight="1" spans="1:7">
      <c r="A29" s="10">
        <v>26</v>
      </c>
      <c r="B29" s="11" t="s">
        <v>9</v>
      </c>
      <c r="C29" s="11" t="s">
        <v>35</v>
      </c>
      <c r="D29" s="11" t="str">
        <f>"熊林杰"</f>
        <v>熊林杰</v>
      </c>
      <c r="E29" s="11" t="str">
        <f>"男"</f>
        <v>男</v>
      </c>
      <c r="F29" s="12" t="s">
        <v>37</v>
      </c>
      <c r="G29" s="13"/>
    </row>
    <row r="30" ht="30" customHeight="1" spans="1:7">
      <c r="A30" s="10">
        <v>27</v>
      </c>
      <c r="B30" s="11" t="s">
        <v>9</v>
      </c>
      <c r="C30" s="11" t="s">
        <v>35</v>
      </c>
      <c r="D30" s="11" t="str">
        <f>"苏丹丹"</f>
        <v>苏丹丹</v>
      </c>
      <c r="E30" s="11" t="str">
        <f>"女"</f>
        <v>女</v>
      </c>
      <c r="F30" s="12" t="s">
        <v>38</v>
      </c>
      <c r="G30" s="13"/>
    </row>
    <row r="31" ht="30" customHeight="1" spans="1:7">
      <c r="A31" s="10">
        <v>28</v>
      </c>
      <c r="B31" s="11" t="s">
        <v>9</v>
      </c>
      <c r="C31" s="11" t="s">
        <v>39</v>
      </c>
      <c r="D31" s="11" t="str">
        <f>"吉超凡"</f>
        <v>吉超凡</v>
      </c>
      <c r="E31" s="11" t="str">
        <f>"男"</f>
        <v>男</v>
      </c>
      <c r="F31" s="12" t="s">
        <v>40</v>
      </c>
      <c r="G31" s="13"/>
    </row>
    <row r="32" ht="30" customHeight="1" spans="1:14">
      <c r="A32" s="10">
        <v>29</v>
      </c>
      <c r="B32" s="11" t="s">
        <v>9</v>
      </c>
      <c r="C32" s="11" t="s">
        <v>41</v>
      </c>
      <c r="D32" s="11" t="str">
        <f>"陈敏"</f>
        <v>陈敏</v>
      </c>
      <c r="E32" s="11" t="str">
        <f>"女"</f>
        <v>女</v>
      </c>
      <c r="F32" s="12" t="s">
        <v>42</v>
      </c>
      <c r="G32" s="15"/>
      <c r="H32" s="2"/>
      <c r="I32" s="2"/>
      <c r="J32" s="2"/>
      <c r="K32" s="2"/>
      <c r="L32" s="2"/>
      <c r="M32" s="2"/>
      <c r="N32" s="2"/>
    </row>
    <row r="33" ht="30" customHeight="1" spans="1:7">
      <c r="A33" s="10">
        <v>30</v>
      </c>
      <c r="B33" s="11" t="s">
        <v>9</v>
      </c>
      <c r="C33" s="11" t="s">
        <v>43</v>
      </c>
      <c r="D33" s="11" t="str">
        <f>"李佳琦"</f>
        <v>李佳琦</v>
      </c>
      <c r="E33" s="11" t="str">
        <f>"女"</f>
        <v>女</v>
      </c>
      <c r="F33" s="12" t="s">
        <v>44</v>
      </c>
      <c r="G33" s="13"/>
    </row>
    <row r="34" ht="30" customHeight="1" spans="1:7">
      <c r="A34" s="10">
        <v>31</v>
      </c>
      <c r="B34" s="11" t="s">
        <v>9</v>
      </c>
      <c r="C34" s="11" t="s">
        <v>43</v>
      </c>
      <c r="D34" s="11" t="str">
        <f>"王妍斐"</f>
        <v>王妍斐</v>
      </c>
      <c r="E34" s="11" t="str">
        <f>"女"</f>
        <v>女</v>
      </c>
      <c r="F34" s="12" t="s">
        <v>45</v>
      </c>
      <c r="G34" s="13"/>
    </row>
    <row r="35" ht="30" customHeight="1" spans="1:7">
      <c r="A35" s="10">
        <v>32</v>
      </c>
      <c r="B35" s="11" t="s">
        <v>9</v>
      </c>
      <c r="C35" s="11" t="s">
        <v>43</v>
      </c>
      <c r="D35" s="11" t="str">
        <f>"林佳佳"</f>
        <v>林佳佳</v>
      </c>
      <c r="E35" s="11" t="str">
        <f>"女"</f>
        <v>女</v>
      </c>
      <c r="F35" s="12" t="s">
        <v>46</v>
      </c>
      <c r="G35" s="13"/>
    </row>
    <row r="36" ht="30" customHeight="1" spans="1:7">
      <c r="A36" s="10">
        <v>33</v>
      </c>
      <c r="B36" s="11" t="s">
        <v>9</v>
      </c>
      <c r="C36" s="11" t="s">
        <v>43</v>
      </c>
      <c r="D36" s="11" t="str">
        <f>"王娜"</f>
        <v>王娜</v>
      </c>
      <c r="E36" s="11" t="str">
        <f>"女"</f>
        <v>女</v>
      </c>
      <c r="F36" s="14" t="s">
        <v>47</v>
      </c>
      <c r="G36" s="13"/>
    </row>
    <row r="37" ht="30" customHeight="1" spans="1:7">
      <c r="A37" s="10">
        <v>34</v>
      </c>
      <c r="B37" s="11" t="s">
        <v>9</v>
      </c>
      <c r="C37" s="11" t="s">
        <v>48</v>
      </c>
      <c r="D37" s="11" t="str">
        <f>"邢文凯"</f>
        <v>邢文凯</v>
      </c>
      <c r="E37" s="11" t="str">
        <f>"男"</f>
        <v>男</v>
      </c>
      <c r="F37" s="12" t="s">
        <v>49</v>
      </c>
      <c r="G37" s="13"/>
    </row>
    <row r="38" ht="30" customHeight="1" spans="1:7">
      <c r="A38" s="10">
        <v>35</v>
      </c>
      <c r="B38" s="11" t="s">
        <v>9</v>
      </c>
      <c r="C38" s="11" t="s">
        <v>48</v>
      </c>
      <c r="D38" s="11" t="str">
        <f>"吴元过"</f>
        <v>吴元过</v>
      </c>
      <c r="E38" s="11" t="str">
        <f>"男"</f>
        <v>男</v>
      </c>
      <c r="F38" s="12" t="s">
        <v>50</v>
      </c>
      <c r="G38" s="13"/>
    </row>
    <row r="39" ht="30" customHeight="1" spans="1:7">
      <c r="A39" s="10">
        <v>36</v>
      </c>
      <c r="B39" s="11" t="s">
        <v>9</v>
      </c>
      <c r="C39" s="11" t="s">
        <v>48</v>
      </c>
      <c r="D39" s="11" t="str">
        <f>"邓火婉"</f>
        <v>邓火婉</v>
      </c>
      <c r="E39" s="11" t="str">
        <f>"女"</f>
        <v>女</v>
      </c>
      <c r="F39" s="12" t="s">
        <v>51</v>
      </c>
      <c r="G39" s="13"/>
    </row>
    <row r="40" ht="30" customHeight="1" spans="1:7">
      <c r="A40" s="10">
        <v>37</v>
      </c>
      <c r="B40" s="11" t="s">
        <v>9</v>
      </c>
      <c r="C40" s="11" t="s">
        <v>48</v>
      </c>
      <c r="D40" s="11" t="str">
        <f>"王腾"</f>
        <v>王腾</v>
      </c>
      <c r="E40" s="11" t="str">
        <f>"男"</f>
        <v>男</v>
      </c>
      <c r="F40" s="12" t="s">
        <v>52</v>
      </c>
      <c r="G40" s="13"/>
    </row>
    <row r="41" ht="30" customHeight="1" spans="1:7">
      <c r="A41" s="10">
        <v>38</v>
      </c>
      <c r="B41" s="11" t="s">
        <v>9</v>
      </c>
      <c r="C41" s="11" t="s">
        <v>48</v>
      </c>
      <c r="D41" s="11" t="str">
        <f>"苏孙恺"</f>
        <v>苏孙恺</v>
      </c>
      <c r="E41" s="11" t="str">
        <f>"男"</f>
        <v>男</v>
      </c>
      <c r="F41" s="12" t="s">
        <v>53</v>
      </c>
      <c r="G41" s="13"/>
    </row>
    <row r="42" ht="30" customHeight="1" spans="1:7">
      <c r="A42" s="10">
        <v>39</v>
      </c>
      <c r="B42" s="11" t="s">
        <v>9</v>
      </c>
      <c r="C42" s="11" t="s">
        <v>54</v>
      </c>
      <c r="D42" s="11" t="str">
        <f>"林琼春"</f>
        <v>林琼春</v>
      </c>
      <c r="E42" s="11" t="str">
        <f>"女"</f>
        <v>女</v>
      </c>
      <c r="F42" s="12" t="s">
        <v>55</v>
      </c>
      <c r="G42" s="13"/>
    </row>
    <row r="43" ht="30" customHeight="1" spans="1:7">
      <c r="A43" s="10">
        <v>40</v>
      </c>
      <c r="B43" s="11" t="s">
        <v>9</v>
      </c>
      <c r="C43" s="11" t="s">
        <v>54</v>
      </c>
      <c r="D43" s="11" t="str">
        <f>"谢锦"</f>
        <v>谢锦</v>
      </c>
      <c r="E43" s="11" t="str">
        <f>"女"</f>
        <v>女</v>
      </c>
      <c r="F43" s="12" t="s">
        <v>56</v>
      </c>
      <c r="G43" s="13"/>
    </row>
    <row r="44" ht="30" customHeight="1" spans="1:7">
      <c r="A44" s="10">
        <v>41</v>
      </c>
      <c r="B44" s="11" t="s">
        <v>9</v>
      </c>
      <c r="C44" s="11" t="s">
        <v>57</v>
      </c>
      <c r="D44" s="11" t="str">
        <f>"李卓骏"</f>
        <v>李卓骏</v>
      </c>
      <c r="E44" s="11" t="str">
        <f>"男"</f>
        <v>男</v>
      </c>
      <c r="F44" s="12" t="s">
        <v>58</v>
      </c>
      <c r="G44" s="13"/>
    </row>
    <row r="45" ht="30" customHeight="1" spans="1:7">
      <c r="A45" s="10">
        <v>42</v>
      </c>
      <c r="B45" s="11" t="s">
        <v>9</v>
      </c>
      <c r="C45" s="11" t="s">
        <v>57</v>
      </c>
      <c r="D45" s="11" t="str">
        <f>"冯洁"</f>
        <v>冯洁</v>
      </c>
      <c r="E45" s="11" t="str">
        <f>"女"</f>
        <v>女</v>
      </c>
      <c r="F45" s="12" t="s">
        <v>14</v>
      </c>
      <c r="G45" s="13"/>
    </row>
    <row r="46" ht="30" customHeight="1" spans="1:7">
      <c r="A46" s="10">
        <v>43</v>
      </c>
      <c r="B46" s="11" t="s">
        <v>9</v>
      </c>
      <c r="C46" s="11" t="s">
        <v>59</v>
      </c>
      <c r="D46" s="11" t="str">
        <f>"张娜娜"</f>
        <v>张娜娜</v>
      </c>
      <c r="E46" s="11" t="str">
        <f>"女"</f>
        <v>女</v>
      </c>
      <c r="F46" s="12" t="s">
        <v>60</v>
      </c>
      <c r="G46" s="13"/>
    </row>
    <row r="47" ht="30" customHeight="1" spans="1:7">
      <c r="A47" s="10">
        <v>44</v>
      </c>
      <c r="B47" s="11" t="s">
        <v>9</v>
      </c>
      <c r="C47" s="11" t="s">
        <v>61</v>
      </c>
      <c r="D47" s="11" t="str">
        <f>"陈韵婵"</f>
        <v>陈韵婵</v>
      </c>
      <c r="E47" s="11" t="str">
        <f>"女"</f>
        <v>女</v>
      </c>
      <c r="F47" s="12" t="s">
        <v>62</v>
      </c>
      <c r="G47" s="13"/>
    </row>
    <row r="48" ht="30" customHeight="1" spans="1:7">
      <c r="A48" s="10">
        <v>45</v>
      </c>
      <c r="B48" s="11" t="s">
        <v>9</v>
      </c>
      <c r="C48" s="11" t="s">
        <v>61</v>
      </c>
      <c r="D48" s="11" t="str">
        <f>"张凯萍"</f>
        <v>张凯萍</v>
      </c>
      <c r="E48" s="11" t="str">
        <f>"女"</f>
        <v>女</v>
      </c>
      <c r="F48" s="14" t="s">
        <v>63</v>
      </c>
      <c r="G48" s="13"/>
    </row>
  </sheetData>
  <mergeCells count="1">
    <mergeCell ref="A2:G2"/>
  </mergeCells>
  <conditionalFormatting sqref="D4:D48">
    <cfRule type="duplicateValues" dxfId="0" priority="1"/>
    <cfRule type="duplicateValues" dxfId="0" priority="2"/>
  </conditionalFormatting>
  <pageMargins left="0.432638888888889" right="0.393055555555556" top="0.472222222222222" bottom="0.472222222222222"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WPS_1719456147</cp:lastModifiedBy>
  <dcterms:created xsi:type="dcterms:W3CDTF">2020-08-21T02:12:00Z</dcterms:created>
  <dcterms:modified xsi:type="dcterms:W3CDTF">2025-08-15T08:15:00Z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A8CAF25E7B9A4AF6B9C572BB0AFA2DF6_13</vt:lpwstr>
  </property>
</Properties>
</file>